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Principal\Escritorio\"/>
    </mc:Choice>
  </mc:AlternateContent>
  <xr:revisionPtr revIDLastSave="0" documentId="13_ncr:1_{09767F52-2D8F-410D-8EA2-DFA61F1BFFD9}" xr6:coauthVersionLast="47" xr6:coauthVersionMax="47" xr10:uidLastSave="{00000000-0000-0000-0000-000000000000}"/>
  <bookViews>
    <workbookView xWindow="-108" yWindow="-108" windowWidth="23256" windowHeight="12456" tabRatio="679" xr2:uid="{C9A9A2ED-C955-4E1E-8462-48A4476AE6B4}"/>
  </bookViews>
  <sheets>
    <sheet name="Taller P1 y P2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3" l="1"/>
  <c r="AB8" i="13"/>
  <c r="AD7" i="13"/>
  <c r="AB7" i="13"/>
  <c r="AD6" i="13"/>
  <c r="AB4" i="13"/>
  <c r="AA4" i="13"/>
  <c r="Y7" i="13"/>
  <c r="Y8" i="13"/>
  <c r="Y6" i="13"/>
  <c r="X8" i="13"/>
  <c r="X7" i="13"/>
  <c r="X6" i="13"/>
  <c r="Z6" i="13" l="1"/>
  <c r="Z8" i="13"/>
  <c r="Z7" i="13"/>
  <c r="M8" i="13" l="1"/>
  <c r="M7" i="13"/>
  <c r="M6" i="13"/>
  <c r="AA6" i="13" s="1"/>
  <c r="O7" i="13" l="1"/>
  <c r="AA7" i="13"/>
  <c r="O8" i="13"/>
  <c r="AA8" i="13"/>
  <c r="O6" i="13"/>
  <c r="Q7" i="13"/>
  <c r="R7" i="13" s="1"/>
  <c r="S7" i="13" s="1"/>
  <c r="Q8" i="13"/>
  <c r="R8" i="13" s="1"/>
  <c r="S8" i="13" s="1"/>
  <c r="Q6" i="13"/>
  <c r="T7" i="13"/>
  <c r="V7" i="13" s="1"/>
  <c r="T8" i="13"/>
  <c r="V8" i="13" s="1"/>
  <c r="T6" i="13"/>
  <c r="V6" i="13" s="1"/>
  <c r="R6" i="13" l="1"/>
  <c r="S6" i="13" s="1"/>
  <c r="AB6" i="13"/>
</calcChain>
</file>

<file path=xl/sharedStrings.xml><?xml version="1.0" encoding="utf-8"?>
<sst xmlns="http://schemas.openxmlformats.org/spreadsheetml/2006/main" count="74" uniqueCount="48">
  <si>
    <t>Unidad</t>
  </si>
  <si>
    <t>EMP</t>
  </si>
  <si>
    <t>e</t>
  </si>
  <si>
    <t>u</t>
  </si>
  <si>
    <t>EQUIPO</t>
  </si>
  <si>
    <t>°C</t>
  </si>
  <si>
    <t>psi</t>
  </si>
  <si>
    <t>vm</t>
  </si>
  <si>
    <t>A. Calibración incial en meses</t>
  </si>
  <si>
    <t>b. Intervalo de verificaciones en meses</t>
  </si>
  <si>
    <t>D. Idoneidad (Apto o No Apto)</t>
  </si>
  <si>
    <t>ABC</t>
  </si>
  <si>
    <t>XYZ</t>
  </si>
  <si>
    <t>LMN</t>
  </si>
  <si>
    <t>Tolerancias variables</t>
  </si>
  <si>
    <t>Resolución del equipo</t>
  </si>
  <si>
    <t>Valor</t>
  </si>
  <si>
    <t>L</t>
  </si>
  <si>
    <t xml:space="preserve">Nota1: Tomo mis equipos de uso moderado y defino que K =12 </t>
  </si>
  <si>
    <t>Error de la Calibración + u</t>
  </si>
  <si>
    <t>DATOS INICALES</t>
  </si>
  <si>
    <t>Valor pedido</t>
  </si>
  <si>
    <t>Valor medido</t>
  </si>
  <si>
    <t>vp</t>
  </si>
  <si>
    <t>e = vm - vp</t>
  </si>
  <si>
    <t>Error de medicion</t>
  </si>
  <si>
    <t>Incertidumbre</t>
  </si>
  <si>
    <t>R</t>
  </si>
  <si>
    <t>d</t>
  </si>
  <si>
    <t>Deriva</t>
  </si>
  <si>
    <t>d = Var x / Var t</t>
  </si>
  <si>
    <t>e + u</t>
  </si>
  <si>
    <t>Error de la Calibración + la incertidumbre</t>
  </si>
  <si>
    <t>K (meses)</t>
  </si>
  <si>
    <t>Aplicando un factor de seguridad</t>
  </si>
  <si>
    <t>Intervalo base</t>
  </si>
  <si>
    <t>Intervalo ajustado</t>
  </si>
  <si>
    <t>c. EMP</t>
  </si>
  <si>
    <t>Apto</t>
  </si>
  <si>
    <t>&lt;=</t>
  </si>
  <si>
    <t>MATRIZ DE CRITICIDAD (P1)</t>
  </si>
  <si>
    <t>Usamos el Método 1: Ajuste Automático o “Escalera” (tiempo-calendario)</t>
  </si>
  <si>
    <t>Dictamen</t>
  </si>
  <si>
    <t>Intervalo de calibración en meses</t>
  </si>
  <si>
    <t>Error promeedio</t>
  </si>
  <si>
    <t>Reducir el intervalo</t>
  </si>
  <si>
    <t>Aumentar el intervalo</t>
  </si>
  <si>
    <t>Elaborado por: DANIEL CHACON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</si>
</sst>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vertical="center" indent="1"/>
    </xf>
    <xf numFmtId="0" fontId="0" fillId="6" borderId="0" xfId="0" applyFill="1"/>
    <xf numFmtId="2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620486</xdr:colOff>
      <xdr:row>8</xdr:row>
      <xdr:rowOff>175824</xdr:rowOff>
    </xdr:from>
    <xdr:to>
      <xdr:col>19</xdr:col>
      <xdr:colOff>457200</xdr:colOff>
      <xdr:row>25</xdr:row>
      <xdr:rowOff>168009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5943" y="3256481"/>
          <a:ext cx="5464628" cy="3247013"/>
        </a:xfrm>
        <a:prstGeom prst="rect">
          <a:avLst/>
        </a:prstGeom>
      </xdr:spPr>
    </xdr:pic>
    <xdr:clientData/>
  </xdr:twoCellAnchor>
  <xdr:twoCellAnchor editAs="oneCell">
    <xdr:from>
      <xdr:col>23</xdr:col>
      <xdr:colOff>337457</xdr:colOff>
      <xdr:row>10</xdr:row>
      <xdr:rowOff>137149</xdr:rowOff>
    </xdr:from>
    <xdr:to>
      <xdr:col>29</xdr:col>
      <xdr:colOff>60453</xdr:colOff>
      <xdr:row>25</xdr:row>
      <xdr:rowOff>78936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E4AB40-097A-4E00-A64A-24D76F39B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18971" y="3587920"/>
          <a:ext cx="4490939" cy="2826501"/>
        </a:xfrm>
        <a:prstGeom prst="rect">
          <a:avLst/>
        </a:prstGeom>
      </xdr:spPr>
    </xdr:pic>
    <xdr:clientData/>
  </xdr:twoCellAnchor>
  <xdr:twoCellAnchor editAs="oneCell">
    <xdr:from>
      <xdr:col>29</xdr:col>
      <xdr:colOff>413658</xdr:colOff>
      <xdr:row>9</xdr:row>
      <xdr:rowOff>108857</xdr:rowOff>
    </xdr:from>
    <xdr:to>
      <xdr:col>34</xdr:col>
      <xdr:colOff>337457</xdr:colOff>
      <xdr:row>15</xdr:row>
      <xdr:rowOff>94569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EA84B6-81E4-4EA2-92CF-4EC1846F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63115" y="3374571"/>
          <a:ext cx="3897085" cy="1096055"/>
        </a:xfrm>
        <a:prstGeom prst="rect">
          <a:avLst/>
        </a:prstGeom>
      </xdr:spPr>
    </xdr:pic>
    <xdr:clientData/>
  </xdr:twoCellAnchor>
  <xdr:twoCellAnchor editAs="oneCell">
    <xdr:from>
      <xdr:col>29</xdr:col>
      <xdr:colOff>413658</xdr:colOff>
      <xdr:row>16</xdr:row>
      <xdr:rowOff>4072</xdr:rowOff>
    </xdr:from>
    <xdr:to>
      <xdr:col>35</xdr:col>
      <xdr:colOff>184548</xdr:colOff>
      <xdr:row>24</xdr:row>
      <xdr:rowOff>174397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B8EFEA-A0D1-460F-849F-7F4152E18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63115" y="4565186"/>
          <a:ext cx="4538833" cy="1759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A86A-536A-440A-A5A2-C00E8F4BC40F}">
  <sheetPr>
    <tabColor rgb="FFFFFF00"/>
  </sheetPr>
  <dimension ref="B1:AF37"/>
  <sheetViews>
    <sheetView tabSelected="1" zoomScale="70" zoomScaleNormal="70" workbookViewId="0">
      <selection activeCell="I6" sqref="I6"/>
    </sheetView>
  </sheetViews>
  <sheetFormatPr baseColWidth="10" defaultRowHeight="14.4" x14ac:dyDescent="0.3"/>
  <cols>
    <col min="1" max="1" width="2.21875" customWidth="1"/>
    <col min="3" max="12" width="7.77734375" customWidth="1"/>
    <col min="13" max="13" width="13.33203125" customWidth="1"/>
    <col min="14" max="14" width="9.21875" style="4" customWidth="1"/>
    <col min="15" max="15" width="14.6640625" customWidth="1"/>
    <col min="16" max="18" width="12.6640625" customWidth="1"/>
    <col min="19" max="19" width="20.109375" customWidth="1"/>
    <col min="20" max="21" width="7.77734375" customWidth="1"/>
    <col min="22" max="22" width="20.109375" customWidth="1"/>
    <col min="23" max="23" width="1.5546875" customWidth="1"/>
  </cols>
  <sheetData>
    <row r="1" spans="2:30" ht="21" x14ac:dyDescent="0.4">
      <c r="B1" s="19" t="s">
        <v>47</v>
      </c>
      <c r="W1" s="35"/>
    </row>
    <row r="2" spans="2:30" ht="21" x14ac:dyDescent="0.4">
      <c r="B2" s="19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9" t="s">
        <v>40</v>
      </c>
      <c r="P2" s="19"/>
      <c r="Q2" s="19"/>
      <c r="R2" s="19"/>
      <c r="W2" s="35"/>
    </row>
    <row r="3" spans="2:30" x14ac:dyDescent="0.3">
      <c r="W3" s="35"/>
    </row>
    <row r="4" spans="2:30" ht="57.6" customHeight="1" x14ac:dyDescent="0.3">
      <c r="B4" s="13" t="s">
        <v>4</v>
      </c>
      <c r="C4" s="14" t="s">
        <v>14</v>
      </c>
      <c r="D4" s="15"/>
      <c r="E4" s="14" t="s">
        <v>15</v>
      </c>
      <c r="F4" s="15"/>
      <c r="G4" s="14" t="s">
        <v>1</v>
      </c>
      <c r="H4" s="15"/>
      <c r="I4" s="14" t="s">
        <v>19</v>
      </c>
      <c r="J4" s="16"/>
      <c r="K4" s="16"/>
      <c r="L4" s="15"/>
      <c r="M4" s="20" t="s">
        <v>44</v>
      </c>
      <c r="N4" s="24" t="s">
        <v>33</v>
      </c>
      <c r="O4" s="28" t="s">
        <v>8</v>
      </c>
      <c r="P4" s="28" t="s">
        <v>34</v>
      </c>
      <c r="Q4" s="26" t="s">
        <v>35</v>
      </c>
      <c r="R4" s="26" t="s">
        <v>36</v>
      </c>
      <c r="S4" s="26" t="s">
        <v>9</v>
      </c>
      <c r="T4" s="29" t="s">
        <v>37</v>
      </c>
      <c r="U4" s="30"/>
      <c r="V4" s="26" t="s">
        <v>10</v>
      </c>
      <c r="W4" s="35"/>
      <c r="X4" s="26" t="s">
        <v>1</v>
      </c>
      <c r="Y4" s="26" t="s">
        <v>19</v>
      </c>
      <c r="Z4" s="26" t="s">
        <v>42</v>
      </c>
      <c r="AA4" s="26" t="str">
        <f>+M4</f>
        <v>Error promeedio</v>
      </c>
      <c r="AB4" s="26" t="str">
        <f>+Q4</f>
        <v>Intervalo base</v>
      </c>
      <c r="AC4" s="26" t="s">
        <v>42</v>
      </c>
      <c r="AD4" s="26" t="s">
        <v>43</v>
      </c>
    </row>
    <row r="5" spans="2:30" ht="24" customHeight="1" x14ac:dyDescent="0.3">
      <c r="B5" s="17"/>
      <c r="C5" s="18" t="s">
        <v>16</v>
      </c>
      <c r="D5" s="18" t="s">
        <v>0</v>
      </c>
      <c r="E5" s="18" t="s">
        <v>16</v>
      </c>
      <c r="F5" s="18" t="s">
        <v>0</v>
      </c>
      <c r="G5" s="18" t="s">
        <v>16</v>
      </c>
      <c r="H5" s="18" t="s">
        <v>0</v>
      </c>
      <c r="I5" s="18">
        <v>2017</v>
      </c>
      <c r="J5" s="18">
        <v>2018</v>
      </c>
      <c r="K5" s="18">
        <v>2019</v>
      </c>
      <c r="L5" s="18" t="s">
        <v>0</v>
      </c>
      <c r="M5" s="21"/>
      <c r="N5" s="25"/>
      <c r="O5" s="28"/>
      <c r="P5" s="28"/>
      <c r="Q5" s="27"/>
      <c r="R5" s="27"/>
      <c r="S5" s="27"/>
      <c r="T5" s="31" t="s">
        <v>16</v>
      </c>
      <c r="U5" s="31" t="s">
        <v>0</v>
      </c>
      <c r="V5" s="27"/>
      <c r="W5" s="35"/>
      <c r="X5" s="27"/>
      <c r="Y5" s="27"/>
      <c r="Z5" s="27"/>
      <c r="AA5" s="27"/>
      <c r="AB5" s="27"/>
      <c r="AC5" s="27"/>
      <c r="AD5" s="27"/>
    </row>
    <row r="6" spans="2:30" ht="36.6" customHeight="1" x14ac:dyDescent="0.3">
      <c r="B6" s="6" t="s">
        <v>11</v>
      </c>
      <c r="C6" s="7">
        <v>0.1</v>
      </c>
      <c r="D6" s="7" t="s">
        <v>17</v>
      </c>
      <c r="E6" s="7">
        <v>0.1</v>
      </c>
      <c r="F6" s="7" t="s">
        <v>17</v>
      </c>
      <c r="G6" s="7">
        <v>0.3</v>
      </c>
      <c r="H6" s="7" t="s">
        <v>17</v>
      </c>
      <c r="I6" s="7">
        <v>0.8</v>
      </c>
      <c r="J6" s="7">
        <v>0.8</v>
      </c>
      <c r="K6" s="7">
        <v>0.9</v>
      </c>
      <c r="L6" s="7" t="s">
        <v>17</v>
      </c>
      <c r="M6" s="22">
        <f>ABS((I6+J6+K6)/3)</f>
        <v>0.83333333333333337</v>
      </c>
      <c r="N6" s="7">
        <v>12</v>
      </c>
      <c r="O6" s="22">
        <f>(G6/M6)*N6</f>
        <v>4.32</v>
      </c>
      <c r="P6" s="23">
        <v>4</v>
      </c>
      <c r="Q6" s="22">
        <f>(G6/M6)*N6</f>
        <v>4.32</v>
      </c>
      <c r="R6" s="22">
        <f>+Q6*(P6/12)</f>
        <v>1.44</v>
      </c>
      <c r="S6" s="22">
        <f>+R6</f>
        <v>1.44</v>
      </c>
      <c r="T6" s="7">
        <f>+C6+E6</f>
        <v>0.2</v>
      </c>
      <c r="U6" s="7" t="s">
        <v>17</v>
      </c>
      <c r="V6" s="7" t="str">
        <f>IF(M6&lt;=T6,"Apto","No apto")</f>
        <v>No apto</v>
      </c>
      <c r="W6" s="35"/>
      <c r="X6" s="22">
        <f>+G6</f>
        <v>0.3</v>
      </c>
      <c r="Y6" s="22">
        <f>+K6</f>
        <v>0.9</v>
      </c>
      <c r="Z6" s="7" t="str">
        <f>IF(Y6&lt;=X6,"Apto","No apto")</f>
        <v>No apto</v>
      </c>
      <c r="AA6" s="22">
        <f>+M6</f>
        <v>0.83333333333333337</v>
      </c>
      <c r="AB6" s="22">
        <f>+Q6</f>
        <v>4.32</v>
      </c>
      <c r="AC6" s="36" t="s">
        <v>45</v>
      </c>
      <c r="AD6" s="22">
        <f>(AB6*0.33)</f>
        <v>1.4256000000000002</v>
      </c>
    </row>
    <row r="7" spans="2:30" ht="36.6" customHeight="1" x14ac:dyDescent="0.3">
      <c r="B7" s="6" t="s">
        <v>12</v>
      </c>
      <c r="C7" s="7">
        <v>1</v>
      </c>
      <c r="D7" s="7" t="s">
        <v>6</v>
      </c>
      <c r="E7" s="7">
        <v>0.5</v>
      </c>
      <c r="F7" s="7" t="s">
        <v>6</v>
      </c>
      <c r="G7" s="7">
        <v>1.5</v>
      </c>
      <c r="H7" s="7" t="s">
        <v>6</v>
      </c>
      <c r="I7" s="7">
        <v>0.2</v>
      </c>
      <c r="J7" s="7">
        <v>0.3</v>
      </c>
      <c r="K7" s="7">
        <v>0.45</v>
      </c>
      <c r="L7" s="7" t="s">
        <v>6</v>
      </c>
      <c r="M7" s="22">
        <f>ABS((I7+J7+K7)/3)</f>
        <v>0.31666666666666665</v>
      </c>
      <c r="N7" s="7">
        <v>12</v>
      </c>
      <c r="O7" s="23">
        <f>(G7/M7)*N7</f>
        <v>56.842105263157904</v>
      </c>
      <c r="P7" s="23">
        <v>40</v>
      </c>
      <c r="Q7" s="22">
        <f>(G7/M7)*N7</f>
        <v>56.842105263157904</v>
      </c>
      <c r="R7" s="22">
        <f>+Q7*(P7/12)</f>
        <v>189.47368421052636</v>
      </c>
      <c r="S7" s="22">
        <f>+R7/12</f>
        <v>15.789473684210529</v>
      </c>
      <c r="T7" s="7">
        <f>+C7+E7</f>
        <v>1.5</v>
      </c>
      <c r="U7" s="7" t="s">
        <v>6</v>
      </c>
      <c r="V7" s="7" t="str">
        <f>IF(M7&lt;=T7,"Apto","No apto")</f>
        <v>Apto</v>
      </c>
      <c r="W7" s="35"/>
      <c r="X7" s="22">
        <f t="shared" ref="X7:X8" si="0">+G7</f>
        <v>1.5</v>
      </c>
      <c r="Y7" s="22">
        <f t="shared" ref="Y7:Y8" si="1">+K7</f>
        <v>0.45</v>
      </c>
      <c r="Z7" s="7" t="str">
        <f>IF(Y7&lt;=X7,"Apto","No apto")</f>
        <v>Apto</v>
      </c>
      <c r="AA7" s="22">
        <f>+M7</f>
        <v>0.31666666666666665</v>
      </c>
      <c r="AB7" s="22">
        <f>+Q7</f>
        <v>56.842105263157904</v>
      </c>
      <c r="AC7" s="36" t="s">
        <v>46</v>
      </c>
      <c r="AD7" s="22">
        <f>(AB7*3.33)</f>
        <v>189.28421052631583</v>
      </c>
    </row>
    <row r="8" spans="2:30" ht="36.6" customHeight="1" x14ac:dyDescent="0.3">
      <c r="B8" s="6" t="s">
        <v>13</v>
      </c>
      <c r="C8" s="7">
        <v>0.5</v>
      </c>
      <c r="D8" s="7" t="s">
        <v>5</v>
      </c>
      <c r="E8" s="7">
        <v>0.1</v>
      </c>
      <c r="F8" s="7" t="s">
        <v>5</v>
      </c>
      <c r="G8" s="7">
        <v>0.4</v>
      </c>
      <c r="H8" s="7" t="s">
        <v>5</v>
      </c>
      <c r="I8" s="7">
        <v>0.1</v>
      </c>
      <c r="J8" s="7">
        <v>-0.1</v>
      </c>
      <c r="K8" s="7">
        <v>-0.2</v>
      </c>
      <c r="L8" s="7" t="s">
        <v>5</v>
      </c>
      <c r="M8" s="22">
        <f>ABS((I8+J8+K8)/3)</f>
        <v>6.6666666666666666E-2</v>
      </c>
      <c r="N8" s="7">
        <v>12</v>
      </c>
      <c r="O8" s="23">
        <f>(G8/M8)*N8</f>
        <v>72</v>
      </c>
      <c r="P8" s="23">
        <v>24</v>
      </c>
      <c r="Q8" s="22">
        <f>(G8/M8)*N8</f>
        <v>72</v>
      </c>
      <c r="R8" s="22">
        <f>+Q8*(P8/12)</f>
        <v>144</v>
      </c>
      <c r="S8" s="22">
        <f>+R8/12</f>
        <v>12</v>
      </c>
      <c r="T8" s="7">
        <f>+C8+E8</f>
        <v>0.6</v>
      </c>
      <c r="U8" s="7" t="s">
        <v>5</v>
      </c>
      <c r="V8" s="7" t="str">
        <f>IF(M8&lt;=T8,"Apto","No apto")</f>
        <v>Apto</v>
      </c>
      <c r="W8" s="35"/>
      <c r="X8" s="22">
        <f t="shared" si="0"/>
        <v>0.4</v>
      </c>
      <c r="Y8" s="22">
        <f t="shared" si="1"/>
        <v>-0.2</v>
      </c>
      <c r="Z8" s="7" t="str">
        <f>IF(Y8&lt;=X8,"Apto","No apto")</f>
        <v>Apto</v>
      </c>
      <c r="AA8" s="22">
        <f>+M8</f>
        <v>6.6666666666666666E-2</v>
      </c>
      <c r="AB8" s="22">
        <f>+Q8</f>
        <v>72</v>
      </c>
      <c r="AC8" s="36" t="s">
        <v>46</v>
      </c>
      <c r="AD8" s="22">
        <f>(AB8*2)</f>
        <v>144</v>
      </c>
    </row>
    <row r="9" spans="2:30" x14ac:dyDescent="0.3">
      <c r="W9" s="35"/>
    </row>
    <row r="10" spans="2:30" x14ac:dyDescent="0.3">
      <c r="B10" s="12" t="s">
        <v>18</v>
      </c>
      <c r="W10" s="35"/>
      <c r="X10" t="s">
        <v>41</v>
      </c>
    </row>
    <row r="11" spans="2:30" x14ac:dyDescent="0.3">
      <c r="B11" s="12"/>
      <c r="O11" s="3"/>
      <c r="P11" s="3"/>
      <c r="Q11" s="3"/>
      <c r="R11" s="3"/>
      <c r="W11" s="35"/>
    </row>
    <row r="12" spans="2:30" x14ac:dyDescent="0.3">
      <c r="S12" s="2"/>
      <c r="W12" s="35"/>
    </row>
    <row r="13" spans="2:30" x14ac:dyDescent="0.3">
      <c r="W13" s="35"/>
    </row>
    <row r="14" spans="2:30" x14ac:dyDescent="0.3">
      <c r="W14" s="35"/>
    </row>
    <row r="15" spans="2:30" x14ac:dyDescent="0.3">
      <c r="B15" t="s">
        <v>23</v>
      </c>
      <c r="C15" t="s">
        <v>21</v>
      </c>
      <c r="W15" s="35"/>
    </row>
    <row r="16" spans="2:30" x14ac:dyDescent="0.3">
      <c r="B16" t="s">
        <v>7</v>
      </c>
      <c r="C16" t="s">
        <v>22</v>
      </c>
      <c r="W16" s="35"/>
    </row>
    <row r="17" spans="2:31" x14ac:dyDescent="0.3">
      <c r="W17" s="35"/>
    </row>
    <row r="18" spans="2:31" x14ac:dyDescent="0.3">
      <c r="B18" t="s">
        <v>2</v>
      </c>
      <c r="C18" t="s">
        <v>25</v>
      </c>
      <c r="F18" t="s">
        <v>24</v>
      </c>
      <c r="W18" s="35"/>
    </row>
    <row r="19" spans="2:31" x14ac:dyDescent="0.3">
      <c r="B19" t="s">
        <v>3</v>
      </c>
      <c r="C19" t="s">
        <v>26</v>
      </c>
      <c r="W19" s="35"/>
    </row>
    <row r="20" spans="2:31" x14ac:dyDescent="0.3">
      <c r="B20" t="s">
        <v>27</v>
      </c>
      <c r="C20" t="s">
        <v>15</v>
      </c>
      <c r="W20" s="35"/>
    </row>
    <row r="21" spans="2:31" x14ac:dyDescent="0.3">
      <c r="B21" t="s">
        <v>28</v>
      </c>
      <c r="C21" t="s">
        <v>29</v>
      </c>
      <c r="F21" t="s">
        <v>30</v>
      </c>
      <c r="W21" s="35"/>
    </row>
    <row r="22" spans="2:31" x14ac:dyDescent="0.3">
      <c r="W22" s="35"/>
    </row>
    <row r="23" spans="2:31" x14ac:dyDescent="0.3">
      <c r="B23" t="s">
        <v>31</v>
      </c>
      <c r="C23" t="s">
        <v>32</v>
      </c>
      <c r="W23" s="35"/>
    </row>
    <row r="24" spans="2:31" ht="23.4" x14ac:dyDescent="0.3">
      <c r="W24" s="35"/>
      <c r="AE24" s="8"/>
    </row>
    <row r="25" spans="2:31" x14ac:dyDescent="0.3">
      <c r="B25" t="s">
        <v>31</v>
      </c>
      <c r="C25" t="s">
        <v>39</v>
      </c>
      <c r="D25" t="s">
        <v>1</v>
      </c>
      <c r="E25" t="s">
        <v>38</v>
      </c>
      <c r="W25" s="35"/>
      <c r="AE25" s="9"/>
    </row>
    <row r="26" spans="2:31" x14ac:dyDescent="0.3">
      <c r="W26" s="35"/>
      <c r="AE26" s="10"/>
    </row>
    <row r="27" spans="2:31" s="32" customFormat="1" ht="6.6" customHeight="1" x14ac:dyDescent="0.3">
      <c r="N27" s="33"/>
      <c r="AE27" s="34"/>
    </row>
    <row r="28" spans="2:31" x14ac:dyDescent="0.3">
      <c r="AE28" s="9"/>
    </row>
    <row r="29" spans="2:31" x14ac:dyDescent="0.3">
      <c r="AE29" s="9"/>
    </row>
    <row r="30" spans="2:31" x14ac:dyDescent="0.3">
      <c r="AE30" s="9"/>
    </row>
    <row r="33" spans="31:32" x14ac:dyDescent="0.3">
      <c r="AE33" s="5"/>
      <c r="AF33" s="5"/>
    </row>
    <row r="34" spans="31:32" x14ac:dyDescent="0.3">
      <c r="AE34" s="11"/>
      <c r="AF34" s="11"/>
    </row>
    <row r="35" spans="31:32" x14ac:dyDescent="0.3">
      <c r="AE35" s="11"/>
      <c r="AF35" s="11"/>
    </row>
    <row r="36" spans="31:32" x14ac:dyDescent="0.3">
      <c r="AE36" s="11"/>
      <c r="AF36" s="11"/>
    </row>
    <row r="37" spans="31:32" x14ac:dyDescent="0.3">
      <c r="AE37" s="11"/>
      <c r="AF37" s="11"/>
    </row>
  </sheetData>
  <mergeCells count="21">
    <mergeCell ref="AD4:AD5"/>
    <mergeCell ref="X4:X5"/>
    <mergeCell ref="Y4:Y5"/>
    <mergeCell ref="Z4:Z5"/>
    <mergeCell ref="AA4:AA5"/>
    <mergeCell ref="AB4:AB5"/>
    <mergeCell ref="AC4:AC5"/>
    <mergeCell ref="B4:B5"/>
    <mergeCell ref="O4:O5"/>
    <mergeCell ref="N4:N5"/>
    <mergeCell ref="S4:S5"/>
    <mergeCell ref="V4:V5"/>
    <mergeCell ref="M4:M5"/>
    <mergeCell ref="P4:P5"/>
    <mergeCell ref="Q4:Q5"/>
    <mergeCell ref="R4:R5"/>
    <mergeCell ref="C4:D4"/>
    <mergeCell ref="E4:F4"/>
    <mergeCell ref="T4:U4"/>
    <mergeCell ref="G4:H4"/>
    <mergeCell ref="I4:L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Taller P1 y 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CAPITAL SAS</dc:creator>
  <cp:lastModifiedBy>Usuario</cp:lastModifiedBy>
  <dcterms:created xsi:type="dcterms:W3CDTF">2022-07-11T12:40:19Z</dcterms:created>
  <dcterms:modified xsi:type="dcterms:W3CDTF">2025-08-08T16:59:15Z</dcterms:modified>
</cp:coreProperties>
</file>